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84" windowWidth="22440" windowHeight="7968"/>
  </bookViews>
  <sheets>
    <sheet name="TRI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6" i="1" l="1"/>
  <c r="F27" i="1"/>
  <c r="N6" i="1"/>
  <c r="N26" i="1"/>
  <c r="N24" i="1"/>
  <c r="N28" i="1" s="1"/>
  <c r="N22" i="1"/>
  <c r="N20" i="1"/>
  <c r="N18" i="1"/>
  <c r="N10" i="1"/>
  <c r="N11" i="1" s="1"/>
  <c r="N12" i="1" s="1"/>
  <c r="N13" i="1" s="1"/>
  <c r="N14" i="1" s="1"/>
  <c r="N15" i="1" s="1"/>
  <c r="N16" i="1" s="1"/>
  <c r="N17" i="1" s="1"/>
  <c r="N9" i="1"/>
  <c r="C9" i="1"/>
  <c r="C10" i="1" l="1"/>
  <c r="C11" i="1" l="1"/>
  <c r="C12" i="1" l="1"/>
  <c r="C13" i="1" l="1"/>
  <c r="C14" i="1" l="1"/>
  <c r="C15" i="1" l="1"/>
  <c r="C16" i="1" l="1"/>
  <c r="C17" i="1" l="1"/>
  <c r="C18" i="1" l="1"/>
  <c r="C6" i="1" s="1"/>
  <c r="F6" i="1" s="1"/>
  <c r="E17" i="1" s="1"/>
  <c r="F17" i="1" s="1"/>
  <c r="F16" i="1" l="1"/>
  <c r="E8" i="1"/>
  <c r="E9" i="1"/>
  <c r="E10" i="1"/>
  <c r="E11" i="1"/>
  <c r="E12" i="1"/>
  <c r="E13" i="1"/>
  <c r="E14" i="1"/>
  <c r="E15" i="1"/>
  <c r="E16" i="1"/>
  <c r="F15" i="1" l="1"/>
  <c r="F14" i="1" s="1"/>
  <c r="F13" i="1" s="1"/>
  <c r="F12" i="1" s="1"/>
  <c r="F11" i="1" s="1"/>
  <c r="F10" i="1" s="1"/>
  <c r="F9" i="1" s="1"/>
  <c r="F8" i="1" s="1"/>
  <c r="F7" i="1" s="1"/>
</calcChain>
</file>

<file path=xl/sharedStrings.xml><?xml version="1.0" encoding="utf-8"?>
<sst xmlns="http://schemas.openxmlformats.org/spreadsheetml/2006/main" count="13" uniqueCount="10">
  <si>
    <t>+ 100.000€ = [4.000€ x (1+T)^(-1)] + [4.000e x (1+T)^(-2)] + [4.000€ x (1+T)^(-3)] +….. [(4.000€ + 115.000€) x (1+T)^(-n)]</t>
  </si>
  <si>
    <t>T.R.I.</t>
  </si>
  <si>
    <t>Calcul Excel</t>
  </si>
  <si>
    <t>Calcul via fux actualisés</t>
  </si>
  <si>
    <t>Exemple N°1</t>
  </si>
  <si>
    <t>Exemple N°2</t>
  </si>
  <si>
    <t>=&gt; TRI</t>
  </si>
  <si>
    <t>Calcul méthode gestinnaire SCPI</t>
  </si>
  <si>
    <t>=&gt; Différence valeur TRI</t>
  </si>
  <si>
    <r>
      <t xml:space="preserve">=&gt; </t>
    </r>
    <r>
      <rPr>
        <sz val="11"/>
        <color rgb="FF111827"/>
        <rFont val="Arial"/>
        <family val="2"/>
      </rPr>
      <t>TRI = [((115.000€ + (4.000€ x 10)) / 100.000€)</t>
    </r>
    <r>
      <rPr>
        <vertAlign val="superscript"/>
        <sz val="11"/>
        <color rgb="FF111827"/>
        <rFont val="Arial"/>
        <family val="2"/>
      </rPr>
      <t>(1/n) </t>
    </r>
    <r>
      <rPr>
        <sz val="11"/>
        <color rgb="FF111827"/>
        <rFont val="Arial"/>
        <family val="2"/>
      </rPr>
      <t>] - 1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</si>
</sst>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7" formatCode="#,##0.00\ &quot;€&quot;"/>
    <numFmt numFmtId="168" formatCode="0.0000%"/>
    <numFmt numFmtId="169" formatCode="#,##0.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02124"/>
      <name val="Arial"/>
      <family val="2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111827"/>
      <name val="Arial"/>
      <family val="2"/>
    </font>
    <font>
      <vertAlign val="superscript"/>
      <sz val="11"/>
      <color rgb="FF11182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167" fontId="0" fillId="0" borderId="0" xfId="0" applyNumberFormat="1"/>
    <xf numFmtId="168" fontId="0" fillId="0" borderId="0" xfId="0" applyNumberFormat="1"/>
    <xf numFmtId="8" fontId="0" fillId="0" borderId="0" xfId="0" applyNumberFormat="1"/>
    <xf numFmtId="168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8" fontId="1" fillId="2" borderId="0" xfId="0" applyNumberFormat="1" applyFont="1" applyFill="1"/>
    <xf numFmtId="0" fontId="4" fillId="2" borderId="5" xfId="0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8" fontId="1" fillId="0" borderId="0" xfId="0" applyNumberFormat="1" applyFont="1"/>
    <xf numFmtId="167" fontId="1" fillId="0" borderId="0" xfId="0" applyNumberFormat="1" applyFont="1"/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8" fontId="0" fillId="0" borderId="1" xfId="0" applyNumberFormat="1" applyBorder="1"/>
    <xf numFmtId="0" fontId="2" fillId="0" borderId="0" xfId="0" quotePrefix="1" applyFont="1" applyAlignment="1">
      <alignment vertical="center"/>
    </xf>
    <xf numFmtId="8" fontId="1" fillId="2" borderId="1" xfId="0" applyNumberFormat="1" applyFont="1" applyFill="1" applyBorder="1"/>
    <xf numFmtId="167" fontId="1" fillId="2" borderId="0" xfId="0" applyNumberFormat="1" applyFont="1" applyFill="1"/>
    <xf numFmtId="169" fontId="1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 applyAlignment="1">
      <alignment horizontal="center" vertical="center"/>
    </xf>
    <xf numFmtId="0" fontId="1" fillId="2" borderId="0" xfId="0" quotePrefix="1" applyFont="1" applyFill="1"/>
    <xf numFmtId="0" fontId="4" fillId="2" borderId="6" xfId="0" quotePrefix="1" applyFont="1" applyFill="1" applyBorder="1" applyAlignment="1">
      <alignment horizontal="center" vertical="center" wrapText="1"/>
    </xf>
    <xf numFmtId="168" fontId="4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8"/>
  <sheetViews>
    <sheetView tabSelected="1" workbookViewId="0">
      <selection activeCell="P19" sqref="P19"/>
    </sheetView>
  </sheetViews>
  <sheetFormatPr baseColWidth="10" defaultRowHeight="15.6" x14ac:dyDescent="0.3"/>
  <cols>
    <col min="1" max="1" width="2.09765625" bestFit="1" customWidth="1"/>
    <col min="2" max="2" width="2.8984375" bestFit="1" customWidth="1"/>
    <col min="3" max="3" width="12" bestFit="1" customWidth="1"/>
    <col min="4" max="4" width="2.09765625" bestFit="1" customWidth="1"/>
    <col min="6" max="6" width="11.3984375" bestFit="1" customWidth="1"/>
    <col min="14" max="14" width="11.3984375" bestFit="1" customWidth="1"/>
  </cols>
  <sheetData>
    <row r="1" spans="2:23" ht="16.2" thickBot="1" x14ac:dyDescent="0.35"/>
    <row r="2" spans="2:23" ht="16.8" thickTop="1" thickBot="1" x14ac:dyDescent="0.35">
      <c r="C2" s="15" t="s">
        <v>4</v>
      </c>
      <c r="D2" s="16"/>
      <c r="E2" s="16"/>
      <c r="F2" s="16"/>
      <c r="G2" s="16"/>
      <c r="H2" s="16"/>
      <c r="I2" s="16"/>
      <c r="J2" s="16"/>
      <c r="K2" s="16"/>
      <c r="L2" s="17"/>
      <c r="N2" s="15" t="s">
        <v>5</v>
      </c>
      <c r="O2" s="16"/>
      <c r="P2" s="16"/>
      <c r="Q2" s="16"/>
      <c r="R2" s="16"/>
      <c r="S2" s="16"/>
      <c r="T2" s="16"/>
      <c r="U2" s="16"/>
      <c r="V2" s="16"/>
      <c r="W2" s="17"/>
    </row>
    <row r="3" spans="2:23" ht="17.399999999999999" thickTop="1" thickBot="1" x14ac:dyDescent="0.35">
      <c r="C3" s="1" t="s">
        <v>0</v>
      </c>
      <c r="N3" s="19" t="s">
        <v>9</v>
      </c>
    </row>
    <row r="4" spans="2:23" ht="63.6" thickTop="1" thickBot="1" x14ac:dyDescent="0.35">
      <c r="C4" s="7" t="s">
        <v>2</v>
      </c>
      <c r="F4" s="8" t="s">
        <v>3</v>
      </c>
      <c r="N4" s="8" t="s">
        <v>7</v>
      </c>
    </row>
    <row r="5" spans="2:23" ht="16.8" thickTop="1" thickBot="1" x14ac:dyDescent="0.35">
      <c r="C5" s="6" t="s">
        <v>1</v>
      </c>
      <c r="F5" s="10" t="s">
        <v>1</v>
      </c>
      <c r="N5" s="10" t="s">
        <v>1</v>
      </c>
    </row>
    <row r="6" spans="2:23" ht="16.8" thickTop="1" thickBot="1" x14ac:dyDescent="0.35">
      <c r="C6" s="5">
        <f>C18</f>
        <v>5.182450131175953E-2</v>
      </c>
      <c r="F6" s="11">
        <f>C6</f>
        <v>5.182450131175953E-2</v>
      </c>
      <c r="H6" s="27" t="s">
        <v>8</v>
      </c>
      <c r="I6" s="14"/>
      <c r="J6" s="14"/>
      <c r="K6" s="28">
        <f>F6-N6</f>
        <v>7.0244871514952845E-3</v>
      </c>
      <c r="N6" s="11">
        <f>N28</f>
        <v>4.4800014160264245E-2</v>
      </c>
    </row>
    <row r="7" spans="2:23" ht="16.2" thickTop="1" x14ac:dyDescent="0.3">
      <c r="B7">
        <v>0</v>
      </c>
      <c r="C7" s="12">
        <v>-100000</v>
      </c>
      <c r="D7" s="2"/>
      <c r="E7" s="2"/>
      <c r="F7" s="13">
        <f>F8</f>
        <v>100000.00000000003</v>
      </c>
      <c r="N7" s="4"/>
    </row>
    <row r="8" spans="2:23" x14ac:dyDescent="0.3">
      <c r="B8">
        <v>1</v>
      </c>
      <c r="C8" s="4">
        <v>4000</v>
      </c>
      <c r="D8" s="2"/>
      <c r="E8" s="2">
        <f t="shared" ref="E8:E15" si="0">C8*(1+$F$6)^(-B8)</f>
        <v>3802.9157858668336</v>
      </c>
      <c r="F8" s="2">
        <f t="shared" ref="F8:F15" si="1">F9+E8</f>
        <v>100000.00000000003</v>
      </c>
      <c r="N8" s="4">
        <v>4000</v>
      </c>
    </row>
    <row r="9" spans="2:23" x14ac:dyDescent="0.3">
      <c r="B9">
        <v>2</v>
      </c>
      <c r="C9" s="4">
        <f>C8</f>
        <v>4000</v>
      </c>
      <c r="D9" s="2"/>
      <c r="E9" s="2">
        <f t="shared" si="0"/>
        <v>3615.5421185987889</v>
      </c>
      <c r="F9" s="2">
        <f t="shared" si="1"/>
        <v>96197.084214133196</v>
      </c>
      <c r="N9" s="4">
        <f>N8</f>
        <v>4000</v>
      </c>
    </row>
    <row r="10" spans="2:23" x14ac:dyDescent="0.3">
      <c r="B10">
        <v>3</v>
      </c>
      <c r="C10" s="4">
        <f t="shared" ref="C10:C16" si="2">C9</f>
        <v>4000</v>
      </c>
      <c r="D10" s="2"/>
      <c r="E10" s="2">
        <f t="shared" si="0"/>
        <v>3437.4005493214372</v>
      </c>
      <c r="F10" s="2">
        <f t="shared" si="1"/>
        <v>92581.542095534402</v>
      </c>
      <c r="N10" s="4">
        <f t="shared" ref="N10:N17" si="3">N9</f>
        <v>4000</v>
      </c>
    </row>
    <row r="11" spans="2:23" x14ac:dyDescent="0.3">
      <c r="B11">
        <v>4</v>
      </c>
      <c r="C11" s="4">
        <f t="shared" si="2"/>
        <v>4000</v>
      </c>
      <c r="D11" s="2"/>
      <c r="E11" s="2">
        <f t="shared" si="0"/>
        <v>3268.0362028404547</v>
      </c>
      <c r="F11" s="2">
        <f t="shared" si="1"/>
        <v>89144.141546212966</v>
      </c>
      <c r="N11" s="4">
        <f t="shared" si="3"/>
        <v>4000</v>
      </c>
    </row>
    <row r="12" spans="2:23" x14ac:dyDescent="0.3">
      <c r="B12">
        <v>5</v>
      </c>
      <c r="C12" s="4">
        <f t="shared" si="2"/>
        <v>4000</v>
      </c>
      <c r="D12" s="2"/>
      <c r="E12" s="2">
        <f t="shared" si="0"/>
        <v>3107.0166161415673</v>
      </c>
      <c r="F12" s="2">
        <f t="shared" si="1"/>
        <v>85876.105343372517</v>
      </c>
      <c r="N12" s="4">
        <f t="shared" si="3"/>
        <v>4000</v>
      </c>
    </row>
    <row r="13" spans="2:23" x14ac:dyDescent="0.3">
      <c r="B13">
        <v>6</v>
      </c>
      <c r="C13" s="4">
        <f t="shared" si="2"/>
        <v>4000</v>
      </c>
      <c r="D13" s="2"/>
      <c r="E13" s="2">
        <f t="shared" si="0"/>
        <v>2953.9306341188294</v>
      </c>
      <c r="F13" s="2">
        <f t="shared" si="1"/>
        <v>82769.088727230948</v>
      </c>
      <c r="N13" s="4">
        <f t="shared" si="3"/>
        <v>4000</v>
      </c>
    </row>
    <row r="14" spans="2:23" x14ac:dyDescent="0.3">
      <c r="B14">
        <v>7</v>
      </c>
      <c r="C14" s="4">
        <f t="shared" si="2"/>
        <v>4000</v>
      </c>
      <c r="D14" s="2"/>
      <c r="E14" s="2">
        <f t="shared" si="0"/>
        <v>2808.3873597115312</v>
      </c>
      <c r="F14" s="2">
        <f t="shared" si="1"/>
        <v>79815.158093112113</v>
      </c>
      <c r="N14" s="4">
        <f t="shared" si="3"/>
        <v>4000</v>
      </c>
    </row>
    <row r="15" spans="2:23" x14ac:dyDescent="0.3">
      <c r="B15">
        <v>8</v>
      </c>
      <c r="C15" s="4">
        <f t="shared" si="2"/>
        <v>4000</v>
      </c>
      <c r="D15" s="2"/>
      <c r="E15" s="2">
        <f t="shared" si="0"/>
        <v>2670.0151557689646</v>
      </c>
      <c r="F15" s="2">
        <f t="shared" si="1"/>
        <v>77006.770733400583</v>
      </c>
      <c r="N15" s="4">
        <f t="shared" si="3"/>
        <v>4000</v>
      </c>
    </row>
    <row r="16" spans="2:23" x14ac:dyDescent="0.3">
      <c r="B16">
        <v>9</v>
      </c>
      <c r="C16" s="4">
        <f t="shared" si="2"/>
        <v>4000</v>
      </c>
      <c r="D16" s="2"/>
      <c r="E16" s="2">
        <f>C16*(1+$F$6)^(-B16)</f>
        <v>2538.4606960943715</v>
      </c>
      <c r="F16" s="2">
        <f>F17+E16</f>
        <v>74336.755577631615</v>
      </c>
      <c r="N16" s="4">
        <f t="shared" si="3"/>
        <v>4000</v>
      </c>
    </row>
    <row r="17" spans="2:14" x14ac:dyDescent="0.3">
      <c r="B17">
        <v>10</v>
      </c>
      <c r="C17" s="4">
        <f>C16+115000</f>
        <v>119000</v>
      </c>
      <c r="D17" s="2"/>
      <c r="E17" s="2">
        <f>C17*(1+$F$6)^(-B17)</f>
        <v>71798.294881537237</v>
      </c>
      <c r="F17" s="2">
        <f>E17</f>
        <v>71798.294881537237</v>
      </c>
      <c r="N17" s="4">
        <f t="shared" si="3"/>
        <v>4000</v>
      </c>
    </row>
    <row r="18" spans="2:14" x14ac:dyDescent="0.3">
      <c r="C18" s="3">
        <f>IRR(C7:C17,4/100)</f>
        <v>5.182450131175953E-2</v>
      </c>
      <c r="N18" s="18">
        <f>SUM(N8:N17)</f>
        <v>40000</v>
      </c>
    </row>
    <row r="19" spans="2:14" x14ac:dyDescent="0.3">
      <c r="N19" s="2">
        <v>115000</v>
      </c>
    </row>
    <row r="20" spans="2:14" x14ac:dyDescent="0.3">
      <c r="N20" s="20">
        <f>N18+N19</f>
        <v>155000</v>
      </c>
    </row>
    <row r="22" spans="2:14" x14ac:dyDescent="0.3">
      <c r="N22" s="21">
        <f>100000</f>
        <v>100000</v>
      </c>
    </row>
    <row r="24" spans="2:14" x14ac:dyDescent="0.3">
      <c r="N24" s="22">
        <f>N20/N22</f>
        <v>1.55</v>
      </c>
    </row>
    <row r="26" spans="2:14" x14ac:dyDescent="0.3">
      <c r="N26" s="24">
        <f>N24^(1/10)</f>
        <v>1.0448000141602642</v>
      </c>
    </row>
    <row r="27" spans="2:14" x14ac:dyDescent="0.3">
      <c r="C27" s="26" t="s">
        <v>8</v>
      </c>
      <c r="D27" s="23"/>
      <c r="E27" s="23"/>
      <c r="F27" s="9">
        <f>F6-N28</f>
        <v>7.0244871514952845E-3</v>
      </c>
    </row>
    <row r="28" spans="2:14" x14ac:dyDescent="0.3">
      <c r="M28" s="25" t="s">
        <v>6</v>
      </c>
      <c r="N28" s="9">
        <f>N26-1</f>
        <v>4.4800014160264245E-2</v>
      </c>
    </row>
  </sheetData>
  <mergeCells count="3">
    <mergeCell ref="C2:L2"/>
    <mergeCell ref="N2:W2"/>
    <mergeCell ref="H6:J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2022-08-25T15:21:06Z</dcterms:created>
  <dcterms:modified xsi:type="dcterms:W3CDTF">2022-08-25T16:01:30Z</dcterms:modified>
</cp:coreProperties>
</file>